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1"/>
  </bookViews>
  <sheets>
    <sheet name="Отчет" sheetId="1" r:id="rId1"/>
    <sheet name="Расчет цены" sheetId="2" r:id="rId2"/>
  </sheets>
  <definedNames>
    <definedName name="_xlnm._FilterDatabase" localSheetId="1" hidden="1">'Расчет цены'!$A$4:$I$19</definedName>
  </definedNames>
  <calcPr fullCalcOnLoad="1"/>
</workbook>
</file>

<file path=xl/sharedStrings.xml><?xml version="1.0" encoding="utf-8"?>
<sst xmlns="http://schemas.openxmlformats.org/spreadsheetml/2006/main" count="54" uniqueCount="43">
  <si>
    <t>№</t>
  </si>
  <si>
    <t>Ед. изм</t>
  </si>
  <si>
    <t>Наименование предмета контракта</t>
  </si>
  <si>
    <t>Кол-во</t>
  </si>
  <si>
    <t>В результате проведенного расчета Н(М)ЦК, ЦКЕП контракта составила:</t>
  </si>
  <si>
    <t>Заказчик:</t>
  </si>
  <si>
    <t>дата</t>
  </si>
  <si>
    <t xml:space="preserve">Отчет № ___ о невозможности (нецелесообразности) использования иных способов определения поставщика (подрядчика, исполнителя), обоснование цены контракта и иных существенных условий исполнения контракта при осуществлении закупки у единственного поставщика (подрядчика, исполнителя) для обеспечения государственных (муниципальных) нужд
</t>
  </si>
  <si>
    <t>Отчет составил:</t>
  </si>
  <si>
    <t>Реквизиты контракта, предмет</t>
  </si>
  <si>
    <t>Основания размещения заказа у единственного   поставщика (обоснование невозможности   или нецелесообразности использования иных способов определения поставщика, (подрядчика, исполнителя))</t>
  </si>
  <si>
    <t>Обоснование иных существенных условий контракта</t>
  </si>
  <si>
    <t>В связи с тем, что закупка осуществляется в рамках государственного оборонного заказа, выставляется требование о российском происхождении товара.   В связи с необходимостью осуществить закупку в сжатые сроки период поставки товара установлен с 20.01.2014г.  по 25.01.2014г.</t>
  </si>
  <si>
    <t>яйцо куриное пищевое столовое первой категории, выработанное и  промаркированное  в соответствии с требованиями ГОСТ Р 52121-2003, российского происхождения, сроком годности (хранения) не менее 20 суток с момента получения товара  при температуре хранения от 0 ˚С до 20˚С в количестве 26000 шт.</t>
  </si>
  <si>
    <t>Обоснование цены контракта (руб.) (расчет цены см. Приложение 1)</t>
  </si>
  <si>
    <t>______________________________________________
(наименование казенного/бюджетного учреждения)
адрес: _____________________________________,
телефон: _______________, факс: _____________,
адрес электронной почты: ____________________</t>
  </si>
  <si>
    <t>Закупка осуществляется в соответствии с п.4 ч.1 ст.93 Федерального закона от 05.04.2013 N 44-ФЗ "О контрактной системе в сфере закупок товаров, работ, услуг для обеспечения государственных и муниципальных нужд" в связи с возникновением у Заказчика необходимости в сжатые сроки осуществить закупку продуктов питания для обеспечения нормального функционирования учреждений ________, осуществляющих исполнение наказаний. Объем закупки обеспечивает потребность учреждений на период, необходимый для проведения конкурентных способов осуществления закупок.</t>
  </si>
  <si>
    <t>фио</t>
  </si>
  <si>
    <t>шт.</t>
  </si>
  <si>
    <t xml:space="preserve">Средняя арифметическая цена за единицу  (руб. с НДС)   </t>
  </si>
  <si>
    <t>Стоимость материалов у поставщиков (руб/ед. с НДС)</t>
  </si>
  <si>
    <t>Расчет Н(М)ЦК, ЦКЕП произвел:                                                           Лытнева Е.А.</t>
  </si>
  <si>
    <t>ИТОГО</t>
  </si>
  <si>
    <t>Н(М)ЦК, ЦКЕП, определяемая методом сопоставимых рыночных цен (анализа рынка)*(руб. с НДС)</t>
  </si>
  <si>
    <t xml:space="preserve">Обоснование начальной (максимальной) цены контракта методом сопоставимых рыночных цен на поставку материалов для ОАО "Коммунаровские электрические сети"
</t>
  </si>
  <si>
    <t>Лытнева Е.А.</t>
  </si>
  <si>
    <t>м</t>
  </si>
  <si>
    <t>1000м</t>
  </si>
  <si>
    <t>Крюк SOT39 бандажный ENSTO</t>
  </si>
  <si>
    <t>Лента бандажная ЛМ-50 (F 2007, COT37, F207) ИЭК</t>
  </si>
  <si>
    <t>Скрепа NC20 NILED</t>
  </si>
  <si>
    <t>Провод СИП-4 4*95 -0,6/1 Чувашкабель</t>
  </si>
  <si>
    <t>Зажим прокалывающий герметичный SLIW54 16-120 Al,Cu/6-50 Al,Cu 60шт ENSTO</t>
  </si>
  <si>
    <t>Зажим анкерный SO234S 4х50/4х70/4х95/4х120 ENSTO</t>
  </si>
  <si>
    <t>Кабель АВБбШв 4*50(ож) -0,66</t>
  </si>
  <si>
    <t>Кабель ВВГ 4*2,5 (N) -0,66 Дмитров-кабель</t>
  </si>
  <si>
    <t>трансформатор тока   150/5 кл.точн.0,5S Т-0,66  (с шиной)5ВА ЭЛТИ</t>
  </si>
  <si>
    <t>Лоток неперфорированный замковый 100х100х2500 ЛНМЗТ-100х100пр Ostec</t>
  </si>
  <si>
    <t>Крышка лотка замкового 100х2500 КЛЗТ-100пр Ostec</t>
  </si>
  <si>
    <t>Счетчик 3ф.мн.т.а/р Меркурий-230ART-03 CN 5-7,5А 380В CAN Инкотекс</t>
  </si>
  <si>
    <t>ООО "МиниМакс"</t>
  </si>
  <si>
    <t>ООО"Электролайт"</t>
  </si>
  <si>
    <t>ООО "РусОптТрейд"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</si>
</sst>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0.0000000"/>
    <numFmt numFmtId="173" formatCode="0.00000000"/>
    <numFmt numFmtId="174" formatCode="0.000000000"/>
    <numFmt numFmtId="175" formatCode="0.0000000000"/>
    <numFmt numFmtId="176" formatCode="0.000000"/>
    <numFmt numFmtId="177" formatCode="[$-FC19]d\ mmmm\ yyyy\ &quot;г.&quot;"/>
    <numFmt numFmtId="178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" fillId="0" borderId="0" xfId="0" applyFont="1" applyFill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0" fillId="0" borderId="12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47" fillId="0" borderId="11" xfId="0" applyFont="1" applyBorder="1" applyAlignment="1">
      <alignment vertical="top" wrapText="1"/>
    </xf>
    <xf numFmtId="0" fontId="5" fillId="0" borderId="0" xfId="0" applyFont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2" fontId="52" fillId="0" borderId="11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53" fillId="0" borderId="17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" fontId="53" fillId="0" borderId="17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/>
    </xf>
    <xf numFmtId="2" fontId="48" fillId="0" borderId="0" xfId="0" applyNumberFormat="1" applyFont="1" applyAlignment="1">
      <alignment horizontal="center" wrapText="1"/>
    </xf>
    <xf numFmtId="2" fontId="47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="91" zoomScaleNormal="91" zoomScalePageLayoutView="0" workbookViewId="0" topLeftCell="A1">
      <selection activeCell="A6" sqref="A6"/>
    </sheetView>
  </sheetViews>
  <sheetFormatPr defaultColWidth="9.140625" defaultRowHeight="15"/>
  <cols>
    <col min="1" max="1" width="45.00390625" style="2" customWidth="1"/>
    <col min="2" max="2" width="41.140625" style="2" customWidth="1"/>
    <col min="3" max="3" width="18.140625" style="2" customWidth="1"/>
    <col min="4" max="4" width="33.8515625" style="2" customWidth="1"/>
    <col min="5" max="10" width="28.57421875" style="2" customWidth="1"/>
    <col min="11" max="16384" width="9.140625" style="2" customWidth="1"/>
  </cols>
  <sheetData>
    <row r="1" spans="3:4" ht="68.25" customHeight="1">
      <c r="C1" s="39" t="s">
        <v>15</v>
      </c>
      <c r="D1" s="39"/>
    </row>
    <row r="2" spans="1:4" ht="72" customHeight="1">
      <c r="A2" s="40" t="s">
        <v>7</v>
      </c>
      <c r="B2" s="40"/>
      <c r="C2" s="40"/>
      <c r="D2" s="40"/>
    </row>
    <row r="3" spans="1:4" ht="159" customHeight="1">
      <c r="A3" s="4" t="s">
        <v>9</v>
      </c>
      <c r="B3" s="4" t="s">
        <v>10</v>
      </c>
      <c r="C3" s="4" t="s">
        <v>14</v>
      </c>
      <c r="D3" s="4" t="s">
        <v>11</v>
      </c>
    </row>
    <row r="4" spans="1:4" s="1" customFormat="1" ht="165" customHeight="1">
      <c r="A4" s="14" t="s">
        <v>13</v>
      </c>
      <c r="B4" s="14" t="s">
        <v>16</v>
      </c>
      <c r="C4" s="17" t="e">
        <f>'Расчет цены'!#REF!</f>
        <v>#REF!</v>
      </c>
      <c r="D4" s="14" t="s">
        <v>12</v>
      </c>
    </row>
    <row r="5" ht="15.75" customHeight="1">
      <c r="A5" s="13" t="s">
        <v>8</v>
      </c>
    </row>
    <row r="6" spans="1:4" s="5" customFormat="1" ht="48.75" customHeight="1">
      <c r="A6" s="7"/>
      <c r="C6" s="16"/>
      <c r="D6" s="15" t="s">
        <v>17</v>
      </c>
    </row>
    <row r="7" spans="1:4" s="5" customFormat="1" ht="18.75" customHeight="1">
      <c r="A7" s="7"/>
      <c r="C7" s="11"/>
      <c r="D7" s="11"/>
    </row>
    <row r="8" spans="1:4" s="5" customFormat="1" ht="11.25" customHeight="1">
      <c r="A8" s="7"/>
      <c r="C8" s="11"/>
      <c r="D8" s="12" t="s">
        <v>6</v>
      </c>
    </row>
    <row r="9" spans="1:3" ht="19.5" customHeight="1">
      <c r="A9" s="13" t="s">
        <v>5</v>
      </c>
      <c r="C9" s="6"/>
    </row>
    <row r="10" spans="1:4" s="5" customFormat="1" ht="48" customHeight="1">
      <c r="A10" s="7"/>
      <c r="C10" s="16"/>
      <c r="D10" s="15" t="s">
        <v>17</v>
      </c>
    </row>
    <row r="11" ht="16.5" customHeight="1"/>
    <row r="12" ht="12.75">
      <c r="D12" s="12" t="s">
        <v>6</v>
      </c>
    </row>
  </sheetData>
  <sheetProtection/>
  <mergeCells count="2">
    <mergeCell ref="C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3.140625" style="2" customWidth="1"/>
    <col min="2" max="2" width="24.140625" style="2" customWidth="1"/>
    <col min="3" max="3" width="7.421875" style="2" customWidth="1"/>
    <col min="4" max="4" width="9.57421875" style="2" customWidth="1"/>
    <col min="5" max="6" width="13.7109375" style="2" customWidth="1"/>
    <col min="7" max="7" width="15.140625" style="2" customWidth="1"/>
    <col min="8" max="8" width="14.8515625" style="2" customWidth="1"/>
    <col min="9" max="9" width="23.00390625" style="2" customWidth="1"/>
    <col min="10" max="16384" width="9.140625" style="2" customWidth="1"/>
  </cols>
  <sheetData>
    <row r="1" ht="18.75" customHeight="1">
      <c r="I1" s="18"/>
    </row>
    <row r="2" spans="1:9" ht="30" customHeight="1">
      <c r="A2" s="41" t="s">
        <v>24</v>
      </c>
      <c r="B2" s="41"/>
      <c r="C2" s="41"/>
      <c r="D2" s="41"/>
      <c r="E2" s="41"/>
      <c r="F2" s="41"/>
      <c r="G2" s="41"/>
      <c r="H2" s="41"/>
      <c r="I2" s="41"/>
    </row>
    <row r="3" spans="1:9" ht="39" customHeight="1">
      <c r="A3" s="42" t="s">
        <v>0</v>
      </c>
      <c r="B3" s="22" t="s">
        <v>2</v>
      </c>
      <c r="C3" s="43" t="s">
        <v>1</v>
      </c>
      <c r="D3" s="43" t="s">
        <v>3</v>
      </c>
      <c r="E3" s="45" t="s">
        <v>20</v>
      </c>
      <c r="F3" s="46"/>
      <c r="G3" s="46"/>
      <c r="H3" s="47" t="s">
        <v>19</v>
      </c>
      <c r="I3" s="47" t="s">
        <v>23</v>
      </c>
    </row>
    <row r="4" spans="1:9" ht="41.25" customHeight="1">
      <c r="A4" s="42"/>
      <c r="B4" s="23"/>
      <c r="C4" s="44"/>
      <c r="D4" s="44"/>
      <c r="E4" s="3" t="s">
        <v>42</v>
      </c>
      <c r="F4" s="3" t="s">
        <v>40</v>
      </c>
      <c r="G4" s="3" t="s">
        <v>41</v>
      </c>
      <c r="H4" s="48"/>
      <c r="I4" s="48"/>
    </row>
    <row r="5" spans="1:9" ht="62.25" customHeight="1">
      <c r="A5" s="21">
        <v>1</v>
      </c>
      <c r="B5" s="27" t="s">
        <v>28</v>
      </c>
      <c r="C5" s="28" t="s">
        <v>18</v>
      </c>
      <c r="D5" s="28">
        <v>7</v>
      </c>
      <c r="E5" s="29">
        <v>350.2</v>
      </c>
      <c r="F5" s="30">
        <v>263.34</v>
      </c>
      <c r="G5" s="29">
        <v>360.1</v>
      </c>
      <c r="H5" s="34">
        <f>AVERAGE(E5:G5)</f>
        <v>324.5466666666667</v>
      </c>
      <c r="I5" s="26">
        <f aca="true" t="shared" si="0" ref="I5:I10">D5*H5</f>
        <v>2271.826666666667</v>
      </c>
    </row>
    <row r="6" spans="1:9" s="1" customFormat="1" ht="126" customHeight="1">
      <c r="A6" s="21">
        <v>2</v>
      </c>
      <c r="B6" s="31" t="s">
        <v>29</v>
      </c>
      <c r="C6" s="24" t="s">
        <v>18</v>
      </c>
      <c r="D6" s="24">
        <v>1</v>
      </c>
      <c r="E6" s="25">
        <v>3600</v>
      </c>
      <c r="F6" s="32">
        <v>2224.81</v>
      </c>
      <c r="G6" s="25">
        <v>3800</v>
      </c>
      <c r="H6" s="34">
        <f aca="true" t="shared" si="1" ref="H6:H15">AVERAGE(E6:G6)</f>
        <v>3208.27</v>
      </c>
      <c r="I6" s="26">
        <f t="shared" si="0"/>
        <v>3208.27</v>
      </c>
    </row>
    <row r="7" spans="1:9" s="1" customFormat="1" ht="72" customHeight="1">
      <c r="A7" s="21">
        <f aca="true" t="shared" si="2" ref="A7:A16">A6+1</f>
        <v>3</v>
      </c>
      <c r="B7" s="33" t="s">
        <v>30</v>
      </c>
      <c r="C7" s="24" t="s">
        <v>18</v>
      </c>
      <c r="D7" s="24">
        <v>100</v>
      </c>
      <c r="E7" s="25">
        <v>9</v>
      </c>
      <c r="F7" s="25">
        <v>8.5</v>
      </c>
      <c r="G7" s="25">
        <v>9.9</v>
      </c>
      <c r="H7" s="34">
        <f t="shared" si="1"/>
        <v>9.133333333333333</v>
      </c>
      <c r="I7" s="26">
        <f t="shared" si="0"/>
        <v>913.3333333333333</v>
      </c>
    </row>
    <row r="8" spans="1:9" s="1" customFormat="1" ht="56.25" customHeight="1">
      <c r="A8" s="21">
        <f t="shared" si="2"/>
        <v>4</v>
      </c>
      <c r="B8" s="33" t="s">
        <v>31</v>
      </c>
      <c r="C8" s="24" t="s">
        <v>26</v>
      </c>
      <c r="D8" s="24">
        <v>450</v>
      </c>
      <c r="E8" s="25">
        <v>280.5</v>
      </c>
      <c r="F8" s="25">
        <v>179.64</v>
      </c>
      <c r="G8" s="25">
        <v>279</v>
      </c>
      <c r="H8" s="34">
        <f t="shared" si="1"/>
        <v>246.38</v>
      </c>
      <c r="I8" s="26">
        <f t="shared" si="0"/>
        <v>110871</v>
      </c>
    </row>
    <row r="9" spans="1:9" s="1" customFormat="1" ht="60" customHeight="1">
      <c r="A9" s="21">
        <f t="shared" si="2"/>
        <v>5</v>
      </c>
      <c r="B9" s="33" t="s">
        <v>32</v>
      </c>
      <c r="C9" s="24" t="s">
        <v>18</v>
      </c>
      <c r="D9" s="24">
        <v>8</v>
      </c>
      <c r="E9" s="25">
        <v>180.3</v>
      </c>
      <c r="F9" s="25">
        <v>152</v>
      </c>
      <c r="G9" s="25">
        <v>279.3</v>
      </c>
      <c r="H9" s="34">
        <f t="shared" si="1"/>
        <v>203.86666666666667</v>
      </c>
      <c r="I9" s="26">
        <f t="shared" si="0"/>
        <v>1630.9333333333334</v>
      </c>
    </row>
    <row r="10" spans="1:9" s="1" customFormat="1" ht="16.5" customHeight="1">
      <c r="A10" s="21">
        <v>6</v>
      </c>
      <c r="B10" s="33" t="s">
        <v>34</v>
      </c>
      <c r="C10" s="24" t="s">
        <v>26</v>
      </c>
      <c r="D10" s="24">
        <v>25</v>
      </c>
      <c r="E10" s="25">
        <v>169</v>
      </c>
      <c r="F10" s="25">
        <v>129.8</v>
      </c>
      <c r="G10" s="25">
        <v>180</v>
      </c>
      <c r="H10" s="34">
        <f t="shared" si="1"/>
        <v>159.6</v>
      </c>
      <c r="I10" s="26">
        <f t="shared" si="0"/>
        <v>3990</v>
      </c>
    </row>
    <row r="11" spans="1:9" s="1" customFormat="1" ht="77.25" customHeight="1">
      <c r="A11" s="21">
        <v>7</v>
      </c>
      <c r="B11" s="33" t="s">
        <v>33</v>
      </c>
      <c r="C11" s="24" t="s">
        <v>18</v>
      </c>
      <c r="D11" s="24">
        <v>7</v>
      </c>
      <c r="E11" s="25">
        <v>1100.36</v>
      </c>
      <c r="F11" s="25">
        <v>860.62</v>
      </c>
      <c r="G11" s="25">
        <v>1200</v>
      </c>
      <c r="H11" s="34">
        <f t="shared" si="1"/>
        <v>1053.66</v>
      </c>
      <c r="I11" s="26">
        <f aca="true" t="shared" si="3" ref="I11:I16">D11*H11</f>
        <v>7375.620000000001</v>
      </c>
    </row>
    <row r="12" spans="1:9" s="1" customFormat="1" ht="41.25" customHeight="1">
      <c r="A12" s="21">
        <f t="shared" si="2"/>
        <v>8</v>
      </c>
      <c r="B12" s="33" t="s">
        <v>39</v>
      </c>
      <c r="C12" s="24" t="s">
        <v>18</v>
      </c>
      <c r="D12" s="24">
        <v>2</v>
      </c>
      <c r="E12" s="25">
        <v>3600</v>
      </c>
      <c r="F12" s="25">
        <v>3144</v>
      </c>
      <c r="G12" s="25">
        <v>3900</v>
      </c>
      <c r="H12" s="34">
        <f t="shared" si="1"/>
        <v>3548</v>
      </c>
      <c r="I12" s="26">
        <f t="shared" si="3"/>
        <v>7096</v>
      </c>
    </row>
    <row r="13" spans="1:9" s="1" customFormat="1" ht="77.25" customHeight="1">
      <c r="A13" s="21">
        <v>9</v>
      </c>
      <c r="B13" s="33" t="s">
        <v>35</v>
      </c>
      <c r="C13" s="24" t="s">
        <v>27</v>
      </c>
      <c r="D13" s="24">
        <v>0.04</v>
      </c>
      <c r="E13" s="25">
        <v>34.61</v>
      </c>
      <c r="F13" s="25">
        <v>33.45</v>
      </c>
      <c r="G13" s="25">
        <v>50.3</v>
      </c>
      <c r="H13" s="34">
        <f t="shared" si="1"/>
        <v>39.45333333333333</v>
      </c>
      <c r="I13" s="26">
        <f t="shared" si="3"/>
        <v>1.5781333333333334</v>
      </c>
    </row>
    <row r="14" spans="1:9" s="1" customFormat="1" ht="16.5" customHeight="1">
      <c r="A14" s="21">
        <v>10</v>
      </c>
      <c r="B14" s="33" t="s">
        <v>36</v>
      </c>
      <c r="C14" s="24" t="s">
        <v>18</v>
      </c>
      <c r="D14" s="24">
        <v>6</v>
      </c>
      <c r="E14" s="25">
        <v>540</v>
      </c>
      <c r="F14" s="25">
        <v>350.95</v>
      </c>
      <c r="G14" s="25">
        <v>550.3</v>
      </c>
      <c r="H14" s="34">
        <f t="shared" si="1"/>
        <v>480.4166666666667</v>
      </c>
      <c r="I14" s="26">
        <f t="shared" si="3"/>
        <v>2882.5</v>
      </c>
    </row>
    <row r="15" spans="1:9" s="1" customFormat="1" ht="16.5" customHeight="1">
      <c r="A15" s="21">
        <f>A14+1</f>
        <v>11</v>
      </c>
      <c r="B15" s="33" t="s">
        <v>37</v>
      </c>
      <c r="C15" s="24" t="s">
        <v>26</v>
      </c>
      <c r="D15" s="24">
        <v>2.5</v>
      </c>
      <c r="E15" s="25">
        <v>360</v>
      </c>
      <c r="F15" s="25">
        <v>247.97</v>
      </c>
      <c r="G15" s="25">
        <v>380</v>
      </c>
      <c r="H15" s="34">
        <f t="shared" si="1"/>
        <v>329.3233333333333</v>
      </c>
      <c r="I15" s="26">
        <f t="shared" si="3"/>
        <v>823.3083333333333</v>
      </c>
    </row>
    <row r="16" spans="1:9" s="1" customFormat="1" ht="16.5" customHeight="1">
      <c r="A16" s="21">
        <f t="shared" si="2"/>
        <v>12</v>
      </c>
      <c r="B16" s="33" t="s">
        <v>38</v>
      </c>
      <c r="C16" s="24" t="s">
        <v>26</v>
      </c>
      <c r="D16" s="24">
        <v>2.5</v>
      </c>
      <c r="E16" s="25">
        <v>99.2</v>
      </c>
      <c r="F16" s="25">
        <v>74.29</v>
      </c>
      <c r="G16" s="25">
        <v>120</v>
      </c>
      <c r="H16" s="34">
        <f>AVERAGE(E16:G16)</f>
        <v>97.83</v>
      </c>
      <c r="I16" s="26">
        <f t="shared" si="3"/>
        <v>244.575</v>
      </c>
    </row>
    <row r="17" spans="1:10" s="1" customFormat="1" ht="16.5" customHeight="1">
      <c r="A17" s="21"/>
      <c r="B17" s="33" t="s">
        <v>22</v>
      </c>
      <c r="C17" s="24"/>
      <c r="D17" s="24"/>
      <c r="E17" s="26"/>
      <c r="F17" s="26"/>
      <c r="G17" s="26"/>
      <c r="H17" s="34">
        <f>(E17+F17+G17)/3</f>
        <v>0</v>
      </c>
      <c r="I17" s="26">
        <f>SUM(I5:I16)</f>
        <v>141308.9448</v>
      </c>
      <c r="J17" s="38"/>
    </row>
    <row r="18" spans="1:9" ht="30" customHeight="1">
      <c r="A18" s="20"/>
      <c r="B18" s="35" t="s">
        <v>4</v>
      </c>
      <c r="C18" s="20"/>
      <c r="D18" s="20"/>
      <c r="E18" s="20"/>
      <c r="F18" s="20"/>
      <c r="G18" s="20"/>
      <c r="H18" s="20"/>
      <c r="I18" s="37"/>
    </row>
    <row r="19" spans="1:7" ht="15.75" customHeight="1">
      <c r="A19" s="36" t="s">
        <v>21</v>
      </c>
      <c r="B19" s="20"/>
      <c r="C19" s="6"/>
      <c r="D19" s="6"/>
      <c r="E19" s="6"/>
      <c r="F19" s="6" t="s">
        <v>25</v>
      </c>
      <c r="G19" s="6"/>
    </row>
    <row r="20" spans="1:7" s="5" customFormat="1" ht="15.75">
      <c r="A20" s="7"/>
      <c r="B20" s="19"/>
      <c r="C20" s="7"/>
      <c r="D20" s="8"/>
      <c r="E20" s="9"/>
      <c r="F20" s="10"/>
      <c r="G20" s="10"/>
    </row>
    <row r="21" spans="1:7" s="5" customFormat="1" ht="15.75">
      <c r="A21" s="7"/>
      <c r="B21" s="7"/>
      <c r="C21" s="7"/>
      <c r="D21" s="8"/>
      <c r="E21" s="9"/>
      <c r="F21" s="10"/>
      <c r="G21" s="10"/>
    </row>
    <row r="22" spans="1:7" s="5" customFormat="1" ht="11.25" customHeight="1">
      <c r="A22" s="7"/>
      <c r="B22" s="7"/>
      <c r="C22" s="7"/>
      <c r="D22" s="8"/>
      <c r="E22" s="9"/>
      <c r="F22" s="10"/>
      <c r="G22" s="10"/>
    </row>
    <row r="23" spans="1:7" ht="19.5" customHeight="1">
      <c r="A23" s="19"/>
      <c r="B23" s="7"/>
      <c r="C23" s="6"/>
      <c r="D23" s="6"/>
      <c r="E23" s="6"/>
      <c r="F23" s="6"/>
      <c r="G23" s="6"/>
    </row>
    <row r="24" spans="1:7" s="5" customFormat="1" ht="15.75">
      <c r="A24" s="7"/>
      <c r="B24" s="19"/>
      <c r="C24" s="7"/>
      <c r="D24" s="8"/>
      <c r="E24" s="9"/>
      <c r="F24" s="10"/>
      <c r="G24" s="10"/>
    </row>
    <row r="25" ht="15.75">
      <c r="B25" s="7"/>
    </row>
  </sheetData>
  <sheetProtection/>
  <autoFilter ref="A4:I19"/>
  <mergeCells count="7">
    <mergeCell ref="A2:I2"/>
    <mergeCell ref="A3:A4"/>
    <mergeCell ref="C3:C4"/>
    <mergeCell ref="D3:D4"/>
    <mergeCell ref="E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ПК</cp:lastModifiedBy>
  <cp:lastPrinted>2014-07-23T12:27:53Z</cp:lastPrinted>
  <dcterms:created xsi:type="dcterms:W3CDTF">2014-01-15T18:15:09Z</dcterms:created>
  <dcterms:modified xsi:type="dcterms:W3CDTF">2014-07-23T12:28:28Z</dcterms:modified>
  <cp:category/>
  <cp:version/>
  <cp:contentType/>
  <cp:contentStatus/>
</cp:coreProperties>
</file>